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emp4WEB\O11\NewUpdate\"/>
    </mc:Choice>
  </mc:AlternateContent>
  <bookViews>
    <workbookView xWindow="0" yWindow="0" windowWidth="24000" windowHeight="9495"/>
  </bookViews>
  <sheets>
    <sheet name="ผลแยกเดือน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G45" i="1"/>
  <c r="F45" i="1"/>
  <c r="E45" i="1"/>
  <c r="D45" i="1"/>
  <c r="I44" i="1"/>
  <c r="C43" i="1"/>
  <c r="I43" i="1" s="1"/>
  <c r="I42" i="1"/>
  <c r="C41" i="1"/>
  <c r="I41" i="1" s="1"/>
  <c r="I40" i="1"/>
  <c r="C40" i="1"/>
  <c r="I38" i="1"/>
  <c r="I37" i="1"/>
  <c r="I36" i="1"/>
  <c r="I35" i="1"/>
  <c r="I34" i="1"/>
  <c r="I33" i="1"/>
  <c r="I32" i="1"/>
  <c r="I31" i="1"/>
  <c r="I30" i="1"/>
  <c r="I29" i="1"/>
  <c r="I28" i="1"/>
  <c r="C27" i="1"/>
  <c r="I27" i="1" s="1"/>
  <c r="C26" i="1"/>
  <c r="I26" i="1" s="1"/>
  <c r="C25" i="1"/>
  <c r="I25" i="1" s="1"/>
  <c r="C24" i="1"/>
  <c r="I24" i="1" s="1"/>
  <c r="I23" i="1"/>
  <c r="I20" i="1"/>
  <c r="I19" i="1"/>
  <c r="I18" i="1"/>
  <c r="I17" i="1"/>
  <c r="I16" i="1"/>
  <c r="I14" i="1"/>
  <c r="I13" i="1"/>
  <c r="I12" i="1"/>
  <c r="I11" i="1"/>
  <c r="I10" i="1"/>
  <c r="I8" i="1"/>
  <c r="I45" i="1" s="1"/>
  <c r="C45" i="1" l="1"/>
</calcChain>
</file>

<file path=xl/comments1.xml><?xml version="1.0" encoding="utf-8"?>
<comments xmlns="http://schemas.openxmlformats.org/spreadsheetml/2006/main">
  <authors>
    <author>i am Karn</author>
  </authors>
  <commentList>
    <comment ref="C24" authorId="0" shapeId="0">
      <text>
        <r>
          <rPr>
            <b/>
            <sz val="9"/>
            <color indexed="81"/>
            <rFont val="Tahoma"/>
            <family val="2"/>
          </rPr>
          <t>i am Karn:</t>
        </r>
        <r>
          <rPr>
            <sz val="9"/>
            <color indexed="81"/>
            <rFont val="Tahoma"/>
            <family val="2"/>
          </rPr>
          <t xml:space="preserve">
ก.ย. เบิก ต.ค. 125000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i am Karn:</t>
        </r>
        <r>
          <rPr>
            <sz val="9"/>
            <color indexed="81"/>
            <rFont val="Tahoma"/>
            <family val="2"/>
          </rPr>
          <t xml:space="preserve">
ก.ย. เบิก ต.ค. 4000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i am Karn:</t>
        </r>
        <r>
          <rPr>
            <sz val="9"/>
            <color indexed="81"/>
            <rFont val="Tahoma"/>
            <family val="2"/>
          </rPr>
          <t xml:space="preserve">
ก.ย. เบิก ต.ค. 98312.58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i am Karn:</t>
        </r>
        <r>
          <rPr>
            <sz val="9"/>
            <color indexed="81"/>
            <rFont val="Tahoma"/>
            <family val="2"/>
          </rPr>
          <t xml:space="preserve">
ก.ย. เบิก ต.ค. 4904.16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i am Karn:</t>
        </r>
        <r>
          <rPr>
            <sz val="9"/>
            <color indexed="81"/>
            <rFont val="Tahoma"/>
            <family val="2"/>
          </rPr>
          <t xml:space="preserve">
ก.ย. เบิก ต.ค.
16482.19
71990.11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i am Karn:</t>
        </r>
        <r>
          <rPr>
            <sz val="9"/>
            <color indexed="81"/>
            <rFont val="Tahoma"/>
            <family val="2"/>
          </rPr>
          <t xml:space="preserve">
ก.ย. เบิก ต.ค. 2462.87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i am Karn:</t>
        </r>
        <r>
          <rPr>
            <sz val="9"/>
            <color indexed="81"/>
            <rFont val="Tahoma"/>
            <family val="2"/>
          </rPr>
          <t xml:space="preserve">
ก.ย. เบิก ต.ค. 6879.03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i am Karn:</t>
        </r>
        <r>
          <rPr>
            <sz val="9"/>
            <color indexed="81"/>
            <rFont val="Tahoma"/>
            <family val="2"/>
          </rPr>
          <t xml:space="preserve">
ก.ย. เบิก ต.ค. 3454</t>
        </r>
      </text>
    </comment>
  </commentList>
</comments>
</file>

<file path=xl/sharedStrings.xml><?xml version="1.0" encoding="utf-8"?>
<sst xmlns="http://schemas.openxmlformats.org/spreadsheetml/2006/main" count="63" uniqueCount="53">
  <si>
    <t>รายงานผลการใช้จ่ายงบระมาณ กองบังคับการตรวจคนเข้าเมือง 2</t>
  </si>
  <si>
    <t>ประจำปีงบประมาณ พ.ศ.2567 ไตรมาสที่ 1 - 2 แยกตามเดือน</t>
  </si>
  <si>
    <t>ข้อมูล ณ วันที่ 31 มีนาคม 2567</t>
  </si>
  <si>
    <t>ที่</t>
  </si>
  <si>
    <t>ชื่อโครงการ/กิจกรรม</t>
  </si>
  <si>
    <t>งบประมาณรายจ่ายประจำปี พ.ศ.2566 ไปพลางก่อน</t>
  </si>
  <si>
    <t>ไตรมาส 1</t>
  </si>
  <si>
    <t>ไตรมาส 2</t>
  </si>
  <si>
    <r>
      <t>กิจกรรม</t>
    </r>
    <r>
      <rPr>
        <sz val="16"/>
        <color rgb="FF000000"/>
        <rFont val="TH SarabunPSK"/>
        <family val="2"/>
      </rPr>
      <t xml:space="preserve"> การตรวจสอบ คัดกรอง ปราบปรามคนต่างด้าวที่ไม่พึงปรารถนา</t>
    </r>
  </si>
  <si>
    <t>ต.ค.66</t>
  </si>
  <si>
    <t>พ.ย.66</t>
  </si>
  <si>
    <t>ธ.ค.66</t>
  </si>
  <si>
    <t>ม.ค.67</t>
  </si>
  <si>
    <t>ก.พ.67</t>
  </si>
  <si>
    <t>มี.ค.67</t>
  </si>
  <si>
    <t>รวม</t>
  </si>
  <si>
    <t>1.1 งบแก้ไขปัญหาในภาพรวม</t>
  </si>
  <si>
    <t>1.2 ค่าตอบแทน ใช้สอย และวัสดุ</t>
  </si>
  <si>
    <t xml:space="preserve">     1.2.1 เบี้ยเลี้ยง ค่าเช่าที่พัก และพาหนะ</t>
  </si>
  <si>
    <t xml:space="preserve">     1.2.2 จ้างทำป้ายผู้บังคับบัญชา</t>
  </si>
  <si>
    <t xml:space="preserve">     1.2.3 พ.ร.บ.ภาคบังคับ</t>
  </si>
  <si>
    <t xml:space="preserve">     1.2.4 ค่าโฆษณาและเผยแพร่ (จัดทำเว็ปไซต์)</t>
  </si>
  <si>
    <t xml:space="preserve">     1.2.5 วัสดุเชื้อเพลิงและหล่อลื่น</t>
  </si>
  <si>
    <t>1.3 ค่าสาธารณูปโภค</t>
  </si>
  <si>
    <t xml:space="preserve">     1.3.1 ค่าไฟฟ้า</t>
  </si>
  <si>
    <t xml:space="preserve">     1.3.2 ค่าน้ำปะปา</t>
  </si>
  <si>
    <t xml:space="preserve">     1.3.3 ค่าโทรศัพท์ (13 หมายเลข)</t>
  </si>
  <si>
    <t xml:space="preserve">     1.3.4 ค่าไปรษณีย์</t>
  </si>
  <si>
    <t xml:space="preserve">     1.3.5 ค่าบริการสื่อสารและโทรคมนาคม (อินเตอร์เน็ต)</t>
  </si>
  <si>
    <t>งบค่าธรรมเนียมตรวจคนเข้ามืองเพื่อเสริมเงินงบประมาณรายจ่ายประจำปีงบประมาณ พ.ศ.2566 เพิ่มเติม ขยายใช้ปี พ.ศ.2567</t>
  </si>
  <si>
    <t>2.1 ค่าตอบแทน ใช้สอย และวัสดุ</t>
  </si>
  <si>
    <t>2.1.1 ค่าเบี้ยเลี้ยง ค่าเช่าที่พัก และพาหนะ</t>
  </si>
  <si>
    <t>2.1.2 ค่าเช่าเครื่องถ่ายเอกสารและเครื่องพิมพ์</t>
  </si>
  <si>
    <t>2.1.3 ค่าเช่าใช้บริการโทรศัพท์มือถือ</t>
  </si>
  <si>
    <t>2.1.4 ค่าจ้างเหมาบริการทำความสะอาด</t>
  </si>
  <si>
    <t>2.1.5 ค่าจ้างเหมาบริการกำจัดปลวก</t>
  </si>
  <si>
    <t>2.1.6 ค่าจ้างเหมาอื่นๆ</t>
  </si>
  <si>
    <t>2.1.7 ค่าซ่อมแซมยานพาหนะ</t>
  </si>
  <si>
    <t>2.1.8 ค่าซ่อมแซมสิ่งก่อสร้าง</t>
  </si>
  <si>
    <t>2.1.9 ค่าปรับปรุงโครงข่าย internet</t>
  </si>
  <si>
    <t>2.1.10 วัสดุสิ่งพิมพ์</t>
  </si>
  <si>
    <t>2.1.11 วัสดุสำนักงาน</t>
  </si>
  <si>
    <t>2.1.12 วัสดุคอมพิวเตอร์</t>
  </si>
  <si>
    <t>2.1.13 ค่าใช้สอยอื่นๆ</t>
  </si>
  <si>
    <t>2.1.14 ค่าจ้างพิมพ์แบบพิมพ์</t>
  </si>
  <si>
    <t>2.1.15 ค่าโฆษณาและเผยแพร่ (ดูแลเว็ปไซต์)</t>
  </si>
  <si>
    <t>2.1.16 วัสดุเชื้อเพลิงและหล่อลื่น</t>
  </si>
  <si>
    <t>2.2 ค่าสาธารณูปโภค</t>
  </si>
  <si>
    <t xml:space="preserve">     2.2.1 ค่าไฟฟ้า</t>
  </si>
  <si>
    <t xml:space="preserve">     2.2.2 ค่าน้ำปะปา</t>
  </si>
  <si>
    <t xml:space="preserve">     2.2.3 ค่าโทรศัพท์ IP PHONE 13 หมายเลข</t>
  </si>
  <si>
    <t xml:space="preserve">     2.2.4 ค่าไปรษณืย์</t>
  </si>
  <si>
    <t xml:space="preserve">     2.2.5 ค่าบริการสื่อสารและโทรคมนาคม (อินเตอร์เน็ต)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</si>
</sst>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(* #,##0.00_);_(* \(#,##0.00\);_(* &quot;-&quot;??_);_(@_)"/>
  </numFmts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187" fontId="3" fillId="0" borderId="0" xfId="1" applyFont="1" applyAlignment="1">
      <alignment horizontal="right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87" fontId="3" fillId="0" borderId="0" xfId="1" applyFont="1" applyBorder="1" applyAlignment="1">
      <alignment horizontal="right"/>
    </xf>
    <xf numFmtId="0" fontId="3" fillId="0" borderId="2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7" fontId="4" fillId="0" borderId="11" xfId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4" borderId="7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 wrapText="1"/>
    </xf>
    <xf numFmtId="0" fontId="3" fillId="5" borderId="15" xfId="0" applyFont="1" applyFill="1" applyBorder="1" applyAlignment="1">
      <alignment vertical="center" wrapText="1"/>
    </xf>
    <xf numFmtId="0" fontId="3" fillId="5" borderId="16" xfId="0" applyFont="1" applyFill="1" applyBorder="1" applyAlignment="1">
      <alignment vertical="center" wrapText="1"/>
    </xf>
    <xf numFmtId="0" fontId="3" fillId="5" borderId="17" xfId="0" applyFont="1" applyFill="1" applyBorder="1" applyAlignment="1">
      <alignment vertical="center" wrapText="1"/>
    </xf>
    <xf numFmtId="0" fontId="3" fillId="5" borderId="18" xfId="0" applyFont="1" applyFill="1" applyBorder="1" applyAlignment="1">
      <alignment vertical="center" wrapText="1"/>
    </xf>
    <xf numFmtId="187" fontId="4" fillId="6" borderId="11" xfId="1" applyFont="1" applyFill="1" applyBorder="1" applyAlignment="1">
      <alignment horizontal="right" vertical="center" wrapText="1"/>
    </xf>
    <xf numFmtId="0" fontId="3" fillId="7" borderId="19" xfId="0" applyFont="1" applyFill="1" applyBorder="1" applyAlignment="1">
      <alignment vertical="center" wrapText="1"/>
    </xf>
    <xf numFmtId="0" fontId="3" fillId="7" borderId="20" xfId="0" applyFont="1" applyFill="1" applyBorder="1" applyAlignment="1">
      <alignment vertical="center" wrapText="1"/>
    </xf>
    <xf numFmtId="0" fontId="3" fillId="7" borderId="15" xfId="0" applyFont="1" applyFill="1" applyBorder="1" applyAlignment="1">
      <alignment vertical="center" wrapText="1"/>
    </xf>
    <xf numFmtId="187" fontId="4" fillId="7" borderId="21" xfId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7" fillId="8" borderId="22" xfId="0" applyFont="1" applyFill="1" applyBorder="1" applyAlignment="1">
      <alignment vertical="center" wrapText="1"/>
    </xf>
    <xf numFmtId="4" fontId="7" fillId="7" borderId="1" xfId="0" applyNumberFormat="1" applyFont="1" applyFill="1" applyBorder="1" applyAlignment="1">
      <alignment horizontal="right" vertical="center" wrapText="1"/>
    </xf>
    <xf numFmtId="4" fontId="7" fillId="7" borderId="23" xfId="0" applyNumberFormat="1" applyFont="1" applyFill="1" applyBorder="1" applyAlignment="1">
      <alignment horizontal="right" vertical="center" wrapText="1"/>
    </xf>
    <xf numFmtId="4" fontId="7" fillId="7" borderId="22" xfId="0" applyNumberFormat="1" applyFont="1" applyFill="1" applyBorder="1" applyAlignment="1">
      <alignment vertical="center" wrapText="1"/>
    </xf>
    <xf numFmtId="4" fontId="7" fillId="7" borderId="1" xfId="0" applyNumberFormat="1" applyFont="1" applyFill="1" applyBorder="1" applyAlignment="1">
      <alignment vertical="center" wrapText="1"/>
    </xf>
    <xf numFmtId="4" fontId="7" fillId="7" borderId="23" xfId="0" applyNumberFormat="1" applyFont="1" applyFill="1" applyBorder="1" applyAlignment="1">
      <alignment vertical="center" wrapText="1"/>
    </xf>
    <xf numFmtId="187" fontId="4" fillId="6" borderId="24" xfId="1" applyFont="1" applyFill="1" applyBorder="1" applyAlignment="1">
      <alignment horizontal="right" vertical="center" wrapText="1"/>
    </xf>
    <xf numFmtId="4" fontId="7" fillId="8" borderId="1" xfId="0" applyNumberFormat="1" applyFont="1" applyFill="1" applyBorder="1" applyAlignment="1">
      <alignment horizontal="right" vertical="center" wrapText="1"/>
    </xf>
    <xf numFmtId="4" fontId="7" fillId="8" borderId="23" xfId="0" applyNumberFormat="1" applyFont="1" applyFill="1" applyBorder="1" applyAlignment="1">
      <alignment horizontal="right" vertical="center" wrapText="1"/>
    </xf>
    <xf numFmtId="4" fontId="7" fillId="7" borderId="22" xfId="0" applyNumberFormat="1" applyFont="1" applyFill="1" applyBorder="1" applyAlignment="1">
      <alignment horizontal="right" vertical="center" wrapText="1"/>
    </xf>
    <xf numFmtId="0" fontId="7" fillId="8" borderId="1" xfId="0" applyFont="1" applyFill="1" applyBorder="1" applyAlignment="1">
      <alignment vertical="center" wrapText="1"/>
    </xf>
    <xf numFmtId="0" fontId="7" fillId="8" borderId="23" xfId="0" applyFont="1" applyFill="1" applyBorder="1" applyAlignment="1">
      <alignment vertical="center" wrapText="1"/>
    </xf>
    <xf numFmtId="187" fontId="4" fillId="6" borderId="25" xfId="1" applyFont="1" applyFill="1" applyBorder="1" applyAlignment="1">
      <alignment horizontal="right" vertical="center" wrapText="1"/>
    </xf>
    <xf numFmtId="187" fontId="4" fillId="6" borderId="26" xfId="1" applyFont="1" applyFill="1" applyBorder="1" applyAlignment="1">
      <alignment horizontal="right" vertical="center" wrapText="1"/>
    </xf>
    <xf numFmtId="0" fontId="3" fillId="7" borderId="27" xfId="0" applyFont="1" applyFill="1" applyBorder="1"/>
    <xf numFmtId="0" fontId="3" fillId="7" borderId="0" xfId="0" applyFont="1" applyFill="1"/>
    <xf numFmtId="0" fontId="3" fillId="7" borderId="28" xfId="0" applyFont="1" applyFill="1" applyBorder="1"/>
    <xf numFmtId="187" fontId="3" fillId="0" borderId="21" xfId="1" applyFont="1" applyBorder="1" applyAlignment="1">
      <alignment horizontal="right"/>
    </xf>
    <xf numFmtId="4" fontId="3" fillId="7" borderId="22" xfId="0" applyNumberFormat="1" applyFont="1" applyFill="1" applyBorder="1"/>
    <xf numFmtId="4" fontId="3" fillId="7" borderId="1" xfId="0" applyNumberFormat="1" applyFont="1" applyFill="1" applyBorder="1"/>
    <xf numFmtId="4" fontId="3" fillId="7" borderId="23" xfId="0" applyNumberFormat="1" applyFont="1" applyFill="1" applyBorder="1"/>
    <xf numFmtId="4" fontId="3" fillId="8" borderId="22" xfId="0" applyNumberFormat="1" applyFont="1" applyFill="1" applyBorder="1"/>
    <xf numFmtId="0" fontId="3" fillId="8" borderId="1" xfId="0" applyFont="1" applyFill="1" applyBorder="1"/>
    <xf numFmtId="0" fontId="3" fillId="8" borderId="23" xfId="0" applyFont="1" applyFill="1" applyBorder="1"/>
    <xf numFmtId="0" fontId="3" fillId="8" borderId="22" xfId="0" applyFont="1" applyFill="1" applyBorder="1"/>
    <xf numFmtId="0" fontId="3" fillId="0" borderId="29" xfId="0" applyFont="1" applyBorder="1" applyAlignment="1">
      <alignment horizontal="right" vertical="center" wrapText="1"/>
    </xf>
    <xf numFmtId="4" fontId="3" fillId="7" borderId="30" xfId="0" applyNumberFormat="1" applyFont="1" applyFill="1" applyBorder="1"/>
    <xf numFmtId="4" fontId="3" fillId="7" borderId="31" xfId="0" applyNumberFormat="1" applyFont="1" applyFill="1" applyBorder="1"/>
    <xf numFmtId="4" fontId="3" fillId="7" borderId="32" xfId="0" applyNumberFormat="1" applyFont="1" applyFill="1" applyBorder="1"/>
    <xf numFmtId="0" fontId="3" fillId="8" borderId="30" xfId="0" applyFont="1" applyFill="1" applyBorder="1"/>
    <xf numFmtId="0" fontId="3" fillId="8" borderId="31" xfId="0" applyFont="1" applyFill="1" applyBorder="1"/>
    <xf numFmtId="0" fontId="3" fillId="8" borderId="32" xfId="0" applyFont="1" applyFill="1" applyBorder="1"/>
    <xf numFmtId="0" fontId="4" fillId="3" borderId="1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 indent="2"/>
    </xf>
    <xf numFmtId="4" fontId="3" fillId="7" borderId="13" xfId="0" applyNumberFormat="1" applyFont="1" applyFill="1" applyBorder="1"/>
    <xf numFmtId="4" fontId="3" fillId="8" borderId="29" xfId="0" applyNumberFormat="1" applyFont="1" applyFill="1" applyBorder="1"/>
    <xf numFmtId="4" fontId="3" fillId="8" borderId="33" xfId="0" applyNumberFormat="1" applyFont="1" applyFill="1" applyBorder="1"/>
    <xf numFmtId="4" fontId="3" fillId="8" borderId="13" xfId="0" applyNumberFormat="1" applyFont="1" applyFill="1" applyBorder="1"/>
    <xf numFmtId="0" fontId="3" fillId="8" borderId="29" xfId="0" applyFont="1" applyFill="1" applyBorder="1"/>
    <xf numFmtId="0" fontId="3" fillId="8" borderId="33" xfId="0" applyFont="1" applyFill="1" applyBorder="1"/>
    <xf numFmtId="4" fontId="3" fillId="7" borderId="34" xfId="0" applyNumberFormat="1" applyFont="1" applyFill="1" applyBorder="1"/>
    <xf numFmtId="4" fontId="3" fillId="8" borderId="23" xfId="0" applyNumberFormat="1" applyFont="1" applyFill="1" applyBorder="1"/>
    <xf numFmtId="187" fontId="3" fillId="8" borderId="22" xfId="1" applyFont="1" applyFill="1" applyBorder="1"/>
    <xf numFmtId="187" fontId="3" fillId="8" borderId="1" xfId="1" applyFont="1" applyFill="1" applyBorder="1"/>
    <xf numFmtId="187" fontId="3" fillId="7" borderId="23" xfId="1" applyFont="1" applyFill="1" applyBorder="1"/>
    <xf numFmtId="4" fontId="3" fillId="8" borderId="1" xfId="0" applyNumberFormat="1" applyFont="1" applyFill="1" applyBorder="1"/>
    <xf numFmtId="187" fontId="3" fillId="7" borderId="1" xfId="1" applyFont="1" applyFill="1" applyBorder="1"/>
    <xf numFmtId="187" fontId="3" fillId="8" borderId="23" xfId="1" applyFont="1" applyFill="1" applyBorder="1"/>
    <xf numFmtId="187" fontId="3" fillId="0" borderId="11" xfId="1" applyFont="1" applyBorder="1" applyAlignment="1">
      <alignment horizontal="right"/>
    </xf>
    <xf numFmtId="0" fontId="3" fillId="0" borderId="35" xfId="0" applyFont="1" applyBorder="1" applyAlignment="1">
      <alignment vertical="center" wrapText="1"/>
    </xf>
    <xf numFmtId="4" fontId="3" fillId="8" borderId="36" xfId="0" applyNumberFormat="1" applyFont="1" applyFill="1" applyBorder="1"/>
    <xf numFmtId="4" fontId="3" fillId="8" borderId="2" xfId="0" applyNumberFormat="1" applyFont="1" applyFill="1" applyBorder="1"/>
    <xf numFmtId="4" fontId="3" fillId="7" borderId="37" xfId="0" applyNumberFormat="1" applyFont="1" applyFill="1" applyBorder="1"/>
    <xf numFmtId="4" fontId="3" fillId="7" borderId="36" xfId="0" applyNumberFormat="1" applyFont="1" applyFill="1" applyBorder="1"/>
    <xf numFmtId="4" fontId="3" fillId="7" borderId="2" xfId="0" applyNumberFormat="1" applyFont="1" applyFill="1" applyBorder="1"/>
    <xf numFmtId="4" fontId="3" fillId="8" borderId="37" xfId="0" applyNumberFormat="1" applyFont="1" applyFill="1" applyBorder="1"/>
    <xf numFmtId="187" fontId="4" fillId="6" borderId="21" xfId="1" applyFont="1" applyFill="1" applyBorder="1" applyAlignment="1">
      <alignment horizontal="right" vertical="center" wrapText="1"/>
    </xf>
    <xf numFmtId="0" fontId="4" fillId="9" borderId="11" xfId="0" applyFont="1" applyFill="1" applyBorder="1" applyAlignment="1">
      <alignment horizontal="center" vertical="center"/>
    </xf>
    <xf numFmtId="187" fontId="3" fillId="9" borderId="8" xfId="1" applyFont="1" applyFill="1" applyBorder="1"/>
    <xf numFmtId="187" fontId="3" fillId="9" borderId="38" xfId="1" applyFont="1" applyFill="1" applyBorder="1"/>
    <xf numFmtId="187" fontId="3" fillId="9" borderId="39" xfId="1" applyFont="1" applyFill="1" applyBorder="1"/>
    <xf numFmtId="187" fontId="3" fillId="9" borderId="40" xfId="1" applyFont="1" applyFill="1" applyBorder="1"/>
    <xf numFmtId="187" fontId="4" fillId="9" borderId="11" xfId="1" applyFont="1" applyFill="1" applyBorder="1" applyAlignment="1">
      <alignment horizontal="righ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="85" zoomScaleNormal="85" workbookViewId="0">
      <selection activeCell="I21" sqref="I21"/>
    </sheetView>
  </sheetViews>
  <sheetFormatPr defaultColWidth="8.875" defaultRowHeight="25.9" customHeight="1" x14ac:dyDescent="0.35"/>
  <cols>
    <col min="1" max="1" width="4.875" style="3" customWidth="1"/>
    <col min="2" max="2" width="62.25" style="3" customWidth="1"/>
    <col min="3" max="8" width="14.875" style="3" customWidth="1"/>
    <col min="9" max="9" width="15.5" style="5" bestFit="1" customWidth="1"/>
    <col min="10" max="16384" width="8.875" style="3"/>
  </cols>
  <sheetData>
    <row r="1" spans="1:9" ht="25.9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5.9" customHeight="1" x14ac:dyDescent="0.35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ht="30" customHeight="1" x14ac:dyDescent="0.35">
      <c r="A3" s="1" t="s">
        <v>2</v>
      </c>
      <c r="B3" s="1"/>
      <c r="C3" s="1"/>
      <c r="D3" s="1"/>
      <c r="E3" s="1"/>
      <c r="F3" s="1"/>
      <c r="G3" s="1"/>
      <c r="H3" s="1"/>
      <c r="I3" s="2"/>
    </row>
    <row r="5" spans="1:9" ht="25.9" customHeight="1" thickBot="1" x14ac:dyDescent="0.4">
      <c r="A5" s="4" t="s">
        <v>3</v>
      </c>
      <c r="B5" s="4" t="s">
        <v>4</v>
      </c>
    </row>
    <row r="6" spans="1:9" ht="75.599999999999994" customHeight="1" thickBot="1" x14ac:dyDescent="0.4">
      <c r="A6" s="6">
        <v>1</v>
      </c>
      <c r="B6" s="7" t="s">
        <v>5</v>
      </c>
      <c r="C6" s="8" t="s">
        <v>6</v>
      </c>
      <c r="D6" s="9"/>
      <c r="E6" s="10"/>
      <c r="F6" s="8" t="s">
        <v>7</v>
      </c>
      <c r="G6" s="9"/>
      <c r="H6" s="10"/>
      <c r="I6" s="11"/>
    </row>
    <row r="7" spans="1:9" ht="23.45" customHeight="1" thickBot="1" x14ac:dyDescent="0.4">
      <c r="A7" s="12"/>
      <c r="B7" s="13" t="s">
        <v>8</v>
      </c>
      <c r="C7" s="14" t="s">
        <v>9</v>
      </c>
      <c r="D7" s="15" t="s">
        <v>10</v>
      </c>
      <c r="E7" s="16" t="s">
        <v>11</v>
      </c>
      <c r="F7" s="14" t="s">
        <v>12</v>
      </c>
      <c r="G7" s="15" t="s">
        <v>13</v>
      </c>
      <c r="H7" s="16" t="s">
        <v>14</v>
      </c>
      <c r="I7" s="17" t="s">
        <v>15</v>
      </c>
    </row>
    <row r="8" spans="1:9" ht="25.9" customHeight="1" thickBot="1" x14ac:dyDescent="0.4">
      <c r="A8" s="18"/>
      <c r="B8" s="19" t="s">
        <v>16</v>
      </c>
      <c r="C8" s="20"/>
      <c r="D8" s="21"/>
      <c r="E8" s="22"/>
      <c r="F8" s="23"/>
      <c r="G8" s="24"/>
      <c r="H8" s="25"/>
      <c r="I8" s="26">
        <f t="shared" ref="I8:I20" si="0">SUM(C8:H8)</f>
        <v>0</v>
      </c>
    </row>
    <row r="9" spans="1:9" ht="25.9" customHeight="1" thickBot="1" x14ac:dyDescent="0.4">
      <c r="A9" s="18"/>
      <c r="B9" s="19" t="s">
        <v>17</v>
      </c>
      <c r="C9" s="27"/>
      <c r="D9" s="28"/>
      <c r="E9" s="29"/>
      <c r="F9" s="27"/>
      <c r="G9" s="28"/>
      <c r="H9" s="29"/>
      <c r="I9" s="30"/>
    </row>
    <row r="10" spans="1:9" ht="25.9" customHeight="1" x14ac:dyDescent="0.35">
      <c r="A10" s="18"/>
      <c r="B10" s="31" t="s">
        <v>18</v>
      </c>
      <c r="C10" s="32"/>
      <c r="D10" s="33">
        <v>4475</v>
      </c>
      <c r="E10" s="34">
        <v>66424.88</v>
      </c>
      <c r="F10" s="35">
        <v>19365</v>
      </c>
      <c r="G10" s="36">
        <v>8912.36</v>
      </c>
      <c r="H10" s="37">
        <v>32296.5</v>
      </c>
      <c r="I10" s="38">
        <f t="shared" si="0"/>
        <v>131473.74</v>
      </c>
    </row>
    <row r="11" spans="1:9" ht="25.9" customHeight="1" x14ac:dyDescent="0.35">
      <c r="A11" s="18"/>
      <c r="B11" s="31" t="s">
        <v>19</v>
      </c>
      <c r="C11" s="32"/>
      <c r="D11" s="39"/>
      <c r="E11" s="40"/>
      <c r="F11" s="41">
        <v>16198</v>
      </c>
      <c r="G11" s="42"/>
      <c r="H11" s="43"/>
      <c r="I11" s="44">
        <f t="shared" si="0"/>
        <v>16198</v>
      </c>
    </row>
    <row r="12" spans="1:9" ht="25.9" customHeight="1" x14ac:dyDescent="0.35">
      <c r="A12" s="18"/>
      <c r="B12" s="31" t="s">
        <v>20</v>
      </c>
      <c r="C12" s="32"/>
      <c r="D12" s="33">
        <v>32461.66</v>
      </c>
      <c r="E12" s="43"/>
      <c r="F12" s="32"/>
      <c r="G12" s="42"/>
      <c r="H12" s="43"/>
      <c r="I12" s="44">
        <f t="shared" si="0"/>
        <v>32461.66</v>
      </c>
    </row>
    <row r="13" spans="1:9" ht="25.9" customHeight="1" x14ac:dyDescent="0.35">
      <c r="A13" s="18"/>
      <c r="B13" s="31" t="s">
        <v>21</v>
      </c>
      <c r="C13" s="32"/>
      <c r="D13" s="39"/>
      <c r="E13" s="43"/>
      <c r="F13" s="32"/>
      <c r="G13" s="42"/>
      <c r="H13" s="43"/>
      <c r="I13" s="44">
        <f t="shared" si="0"/>
        <v>0</v>
      </c>
    </row>
    <row r="14" spans="1:9" ht="25.9" customHeight="1" thickBot="1" x14ac:dyDescent="0.4">
      <c r="A14" s="18"/>
      <c r="B14" s="31" t="s">
        <v>22</v>
      </c>
      <c r="C14" s="32"/>
      <c r="D14" s="33">
        <v>65295</v>
      </c>
      <c r="E14" s="34">
        <v>80830.2</v>
      </c>
      <c r="F14" s="41">
        <v>90029.33</v>
      </c>
      <c r="G14" s="33">
        <v>83647</v>
      </c>
      <c r="H14" s="43"/>
      <c r="I14" s="45">
        <f t="shared" si="0"/>
        <v>319801.53000000003</v>
      </c>
    </row>
    <row r="15" spans="1:9" ht="25.9" customHeight="1" thickBot="1" x14ac:dyDescent="0.4">
      <c r="A15" s="18"/>
      <c r="B15" s="19" t="s">
        <v>23</v>
      </c>
      <c r="C15" s="46"/>
      <c r="D15" s="47"/>
      <c r="E15" s="48"/>
      <c r="F15" s="46"/>
      <c r="G15" s="47"/>
      <c r="H15" s="48"/>
      <c r="I15" s="49"/>
    </row>
    <row r="16" spans="1:9" ht="25.9" customHeight="1" x14ac:dyDescent="0.35">
      <c r="A16" s="18"/>
      <c r="B16" s="31" t="s">
        <v>24</v>
      </c>
      <c r="C16" s="50">
        <v>62422.43</v>
      </c>
      <c r="D16" s="51">
        <v>69434.19</v>
      </c>
      <c r="E16" s="52">
        <v>68859.33</v>
      </c>
      <c r="F16" s="53"/>
      <c r="G16" s="54"/>
      <c r="H16" s="55"/>
      <c r="I16" s="38">
        <f t="shared" si="0"/>
        <v>200715.95</v>
      </c>
    </row>
    <row r="17" spans="1:9" ht="25.9" customHeight="1" x14ac:dyDescent="0.35">
      <c r="A17" s="18"/>
      <c r="B17" s="31" t="s">
        <v>25</v>
      </c>
      <c r="C17" s="56"/>
      <c r="D17" s="51">
        <v>1984.1</v>
      </c>
      <c r="E17" s="52">
        <v>11811.52</v>
      </c>
      <c r="F17" s="56"/>
      <c r="G17" s="54"/>
      <c r="H17" s="55"/>
      <c r="I17" s="44">
        <f t="shared" si="0"/>
        <v>13795.62</v>
      </c>
    </row>
    <row r="18" spans="1:9" ht="25.9" customHeight="1" x14ac:dyDescent="0.35">
      <c r="A18" s="18"/>
      <c r="B18" s="31" t="s">
        <v>26</v>
      </c>
      <c r="C18" s="50">
        <v>6843.72</v>
      </c>
      <c r="D18" s="51">
        <v>6850.14</v>
      </c>
      <c r="E18" s="55"/>
      <c r="F18" s="56"/>
      <c r="G18" s="54"/>
      <c r="H18" s="55"/>
      <c r="I18" s="44">
        <f t="shared" si="0"/>
        <v>13693.86</v>
      </c>
    </row>
    <row r="19" spans="1:9" ht="25.9" customHeight="1" x14ac:dyDescent="0.35">
      <c r="A19" s="18"/>
      <c r="B19" s="31" t="s">
        <v>27</v>
      </c>
      <c r="C19" s="56"/>
      <c r="D19" s="51">
        <v>4044</v>
      </c>
      <c r="E19" s="52">
        <v>4365</v>
      </c>
      <c r="F19" s="56"/>
      <c r="G19" s="54"/>
      <c r="H19" s="55"/>
      <c r="I19" s="44">
        <f t="shared" si="0"/>
        <v>8409</v>
      </c>
    </row>
    <row r="20" spans="1:9" ht="25.9" customHeight="1" thickBot="1" x14ac:dyDescent="0.4">
      <c r="A20" s="57"/>
      <c r="B20" s="31" t="s">
        <v>28</v>
      </c>
      <c r="C20" s="58">
        <v>48786.65</v>
      </c>
      <c r="D20" s="59">
        <v>48786.65</v>
      </c>
      <c r="E20" s="60">
        <v>1284</v>
      </c>
      <c r="F20" s="61"/>
      <c r="G20" s="62"/>
      <c r="H20" s="63"/>
      <c r="I20" s="45">
        <f t="shared" si="0"/>
        <v>98857.3</v>
      </c>
    </row>
    <row r="21" spans="1:9" ht="75.599999999999994" customHeight="1" thickBot="1" x14ac:dyDescent="0.4">
      <c r="A21" s="64">
        <v>2</v>
      </c>
      <c r="B21" s="65" t="s">
        <v>29</v>
      </c>
      <c r="C21" s="8" t="s">
        <v>6</v>
      </c>
      <c r="D21" s="9"/>
      <c r="E21" s="10"/>
      <c r="F21" s="8" t="s">
        <v>7</v>
      </c>
      <c r="G21" s="9"/>
      <c r="H21" s="10"/>
      <c r="I21" s="11"/>
    </row>
    <row r="22" spans="1:9" ht="23.45" customHeight="1" thickBot="1" x14ac:dyDescent="0.4">
      <c r="A22" s="12"/>
      <c r="B22" s="19" t="s">
        <v>30</v>
      </c>
      <c r="C22" s="14" t="s">
        <v>9</v>
      </c>
      <c r="D22" s="15" t="s">
        <v>10</v>
      </c>
      <c r="E22" s="16" t="s">
        <v>11</v>
      </c>
      <c r="F22" s="14" t="s">
        <v>12</v>
      </c>
      <c r="G22" s="15" t="s">
        <v>13</v>
      </c>
      <c r="H22" s="16" t="s">
        <v>14</v>
      </c>
      <c r="I22" s="17" t="s">
        <v>15</v>
      </c>
    </row>
    <row r="23" spans="1:9" ht="25.9" customHeight="1" x14ac:dyDescent="0.35">
      <c r="A23" s="18"/>
      <c r="B23" s="66" t="s">
        <v>31</v>
      </c>
      <c r="C23" s="67">
        <v>4205</v>
      </c>
      <c r="D23" s="68"/>
      <c r="E23" s="69"/>
      <c r="F23" s="70"/>
      <c r="G23" s="71"/>
      <c r="H23" s="72"/>
      <c r="I23" s="38">
        <f t="shared" ref="I23:I38" si="1">SUM(C23:H23)</f>
        <v>4205</v>
      </c>
    </row>
    <row r="24" spans="1:9" ht="25.9" customHeight="1" x14ac:dyDescent="0.35">
      <c r="A24" s="18"/>
      <c r="B24" s="66" t="s">
        <v>32</v>
      </c>
      <c r="C24" s="50">
        <f>125000+125000</f>
        <v>250000</v>
      </c>
      <c r="D24" s="51">
        <v>125000</v>
      </c>
      <c r="E24" s="52">
        <v>125000</v>
      </c>
      <c r="F24" s="50">
        <v>125000</v>
      </c>
      <c r="G24" s="51">
        <v>125000</v>
      </c>
      <c r="H24" s="52">
        <v>125000</v>
      </c>
      <c r="I24" s="44">
        <f t="shared" si="1"/>
        <v>875000</v>
      </c>
    </row>
    <row r="25" spans="1:9" ht="25.9" customHeight="1" x14ac:dyDescent="0.35">
      <c r="A25" s="18"/>
      <c r="B25" s="66" t="s">
        <v>33</v>
      </c>
      <c r="C25" s="50">
        <f>4000+4000</f>
        <v>8000</v>
      </c>
      <c r="D25" s="51">
        <v>4000</v>
      </c>
      <c r="E25" s="52">
        <v>4000</v>
      </c>
      <c r="F25" s="50">
        <v>4000</v>
      </c>
      <c r="G25" s="51">
        <v>4000</v>
      </c>
      <c r="H25" s="52">
        <v>4000</v>
      </c>
      <c r="I25" s="44">
        <f t="shared" si="1"/>
        <v>28000</v>
      </c>
    </row>
    <row r="26" spans="1:9" ht="25.9" customHeight="1" x14ac:dyDescent="0.35">
      <c r="A26" s="18"/>
      <c r="B26" s="66" t="s">
        <v>34</v>
      </c>
      <c r="C26" s="50">
        <f>98312.58+98312.58</f>
        <v>196625.16</v>
      </c>
      <c r="D26" s="51">
        <v>98312.58</v>
      </c>
      <c r="E26" s="52">
        <v>98312.58</v>
      </c>
      <c r="F26" s="50">
        <v>98312.58</v>
      </c>
      <c r="G26" s="51">
        <v>98312.58</v>
      </c>
      <c r="H26" s="52">
        <v>98312.58</v>
      </c>
      <c r="I26" s="44">
        <f t="shared" si="1"/>
        <v>688188.05999999994</v>
      </c>
    </row>
    <row r="27" spans="1:9" ht="25.9" customHeight="1" x14ac:dyDescent="0.35">
      <c r="A27" s="18"/>
      <c r="B27" s="66" t="s">
        <v>35</v>
      </c>
      <c r="C27" s="50">
        <f>4904.16+4904.16</f>
        <v>9808.32</v>
      </c>
      <c r="D27" s="51">
        <v>4904.16</v>
      </c>
      <c r="E27" s="52">
        <v>4904.16</v>
      </c>
      <c r="F27" s="50">
        <v>4904.16</v>
      </c>
      <c r="G27" s="51">
        <v>4904.16</v>
      </c>
      <c r="H27" s="52">
        <v>4904.16</v>
      </c>
      <c r="I27" s="44">
        <f t="shared" si="1"/>
        <v>34329.119999999995</v>
      </c>
    </row>
    <row r="28" spans="1:9" ht="25.9" customHeight="1" x14ac:dyDescent="0.35">
      <c r="A28" s="18"/>
      <c r="B28" s="66" t="s">
        <v>36</v>
      </c>
      <c r="C28" s="53"/>
      <c r="D28" s="73">
        <v>96835</v>
      </c>
      <c r="E28" s="74"/>
      <c r="F28" s="75"/>
      <c r="G28" s="76"/>
      <c r="H28" s="77">
        <v>35845</v>
      </c>
      <c r="I28" s="44">
        <f t="shared" si="1"/>
        <v>132680</v>
      </c>
    </row>
    <row r="29" spans="1:9" ht="25.9" customHeight="1" x14ac:dyDescent="0.35">
      <c r="A29" s="18"/>
      <c r="B29" s="66" t="s">
        <v>37</v>
      </c>
      <c r="C29" s="53"/>
      <c r="D29" s="78"/>
      <c r="E29" s="52">
        <v>6377.2</v>
      </c>
      <c r="F29" s="75"/>
      <c r="G29" s="79">
        <v>2600</v>
      </c>
      <c r="H29" s="80"/>
      <c r="I29" s="44">
        <f t="shared" si="1"/>
        <v>8977.2000000000007</v>
      </c>
    </row>
    <row r="30" spans="1:9" ht="25.9" customHeight="1" x14ac:dyDescent="0.35">
      <c r="A30" s="18"/>
      <c r="B30" s="66" t="s">
        <v>38</v>
      </c>
      <c r="C30" s="53"/>
      <c r="D30" s="78"/>
      <c r="E30" s="55"/>
      <c r="F30" s="75"/>
      <c r="G30" s="76"/>
      <c r="H30" s="80"/>
      <c r="I30" s="44">
        <f t="shared" si="1"/>
        <v>0</v>
      </c>
    </row>
    <row r="31" spans="1:9" ht="25.9" customHeight="1" x14ac:dyDescent="0.35">
      <c r="A31" s="18"/>
      <c r="B31" s="66" t="s">
        <v>39</v>
      </c>
      <c r="C31" s="53"/>
      <c r="D31" s="78"/>
      <c r="E31" s="74"/>
      <c r="F31" s="75"/>
      <c r="G31" s="76"/>
      <c r="H31" s="80"/>
      <c r="I31" s="44">
        <f t="shared" si="1"/>
        <v>0</v>
      </c>
    </row>
    <row r="32" spans="1:9" ht="25.9" customHeight="1" x14ac:dyDescent="0.35">
      <c r="A32" s="18"/>
      <c r="B32" s="66" t="s">
        <v>40</v>
      </c>
      <c r="C32" s="50">
        <v>543410.19999999995</v>
      </c>
      <c r="D32" s="78"/>
      <c r="E32" s="55"/>
      <c r="F32" s="75"/>
      <c r="G32" s="76"/>
      <c r="H32" s="80"/>
      <c r="I32" s="44">
        <f t="shared" si="1"/>
        <v>543410.19999999995</v>
      </c>
    </row>
    <row r="33" spans="1:9" ht="25.9" customHeight="1" x14ac:dyDescent="0.35">
      <c r="A33" s="18"/>
      <c r="B33" s="66" t="s">
        <v>41</v>
      </c>
      <c r="C33" s="53"/>
      <c r="D33" s="73">
        <v>399859</v>
      </c>
      <c r="E33" s="55"/>
      <c r="F33" s="75"/>
      <c r="G33" s="76"/>
      <c r="H33" s="80"/>
      <c r="I33" s="44">
        <f t="shared" si="1"/>
        <v>399859</v>
      </c>
    </row>
    <row r="34" spans="1:9" ht="25.9" customHeight="1" x14ac:dyDescent="0.35">
      <c r="A34" s="18"/>
      <c r="B34" s="66" t="s">
        <v>42</v>
      </c>
      <c r="C34" s="50">
        <v>399388.2</v>
      </c>
      <c r="D34" s="78"/>
      <c r="E34" s="74"/>
      <c r="F34" s="75"/>
      <c r="G34" s="76"/>
      <c r="H34" s="80"/>
      <c r="I34" s="44">
        <f t="shared" si="1"/>
        <v>399388.2</v>
      </c>
    </row>
    <row r="35" spans="1:9" ht="25.9" customHeight="1" x14ac:dyDescent="0.35">
      <c r="A35" s="18"/>
      <c r="B35" s="66" t="s">
        <v>43</v>
      </c>
      <c r="C35" s="53"/>
      <c r="D35" s="78"/>
      <c r="E35" s="55"/>
      <c r="F35" s="75"/>
      <c r="G35" s="79">
        <v>144905</v>
      </c>
      <c r="H35" s="80"/>
      <c r="I35" s="44">
        <f t="shared" si="1"/>
        <v>144905</v>
      </c>
    </row>
    <row r="36" spans="1:9" ht="25.9" customHeight="1" x14ac:dyDescent="0.35">
      <c r="A36" s="18"/>
      <c r="B36" s="66" t="s">
        <v>44</v>
      </c>
      <c r="C36" s="53"/>
      <c r="D36" s="73">
        <v>3606970</v>
      </c>
      <c r="E36" s="74"/>
      <c r="F36" s="75"/>
      <c r="G36" s="76"/>
      <c r="H36" s="80"/>
      <c r="I36" s="44">
        <f t="shared" si="1"/>
        <v>3606970</v>
      </c>
    </row>
    <row r="37" spans="1:9" ht="25.9" customHeight="1" x14ac:dyDescent="0.35">
      <c r="A37" s="18"/>
      <c r="B37" s="66" t="s">
        <v>45</v>
      </c>
      <c r="C37" s="50">
        <v>9555.1</v>
      </c>
      <c r="D37" s="54"/>
      <c r="E37" s="55"/>
      <c r="F37" s="75"/>
      <c r="G37" s="76"/>
      <c r="H37" s="80"/>
      <c r="I37" s="44">
        <f t="shared" si="1"/>
        <v>9555.1</v>
      </c>
    </row>
    <row r="38" spans="1:9" ht="25.9" customHeight="1" thickBot="1" x14ac:dyDescent="0.4">
      <c r="A38" s="18"/>
      <c r="B38" s="66" t="s">
        <v>46</v>
      </c>
      <c r="C38" s="50">
        <v>90530</v>
      </c>
      <c r="D38" s="54"/>
      <c r="E38" s="55"/>
      <c r="F38" s="75"/>
      <c r="G38" s="76"/>
      <c r="H38" s="80"/>
      <c r="I38" s="45">
        <f t="shared" si="1"/>
        <v>90530</v>
      </c>
    </row>
    <row r="39" spans="1:9" ht="25.9" customHeight="1" thickBot="1" x14ac:dyDescent="0.4">
      <c r="A39" s="18"/>
      <c r="B39" s="19" t="s">
        <v>47</v>
      </c>
      <c r="C39" s="46"/>
      <c r="D39" s="47"/>
      <c r="E39" s="48"/>
      <c r="F39" s="46"/>
      <c r="G39" s="47"/>
      <c r="H39" s="48"/>
      <c r="I39" s="81"/>
    </row>
    <row r="40" spans="1:9" ht="25.9" customHeight="1" x14ac:dyDescent="0.35">
      <c r="A40" s="18"/>
      <c r="B40" s="31" t="s">
        <v>48</v>
      </c>
      <c r="C40" s="50">
        <f>16482.19+71990.11</f>
        <v>88472.3</v>
      </c>
      <c r="D40" s="78"/>
      <c r="E40" s="74"/>
      <c r="F40" s="50">
        <v>74285.7</v>
      </c>
      <c r="G40" s="51">
        <v>81321.009999999995</v>
      </c>
      <c r="H40" s="74"/>
      <c r="I40" s="38">
        <f>SUM(C40:H40)</f>
        <v>244079.01</v>
      </c>
    </row>
    <row r="41" spans="1:9" ht="25.9" customHeight="1" x14ac:dyDescent="0.35">
      <c r="A41" s="18"/>
      <c r="B41" s="31" t="s">
        <v>49</v>
      </c>
      <c r="C41" s="50">
        <f>3924.39+2462.87</f>
        <v>6387.26</v>
      </c>
      <c r="D41" s="78"/>
      <c r="E41" s="74"/>
      <c r="F41" s="50">
        <v>6620.63</v>
      </c>
      <c r="G41" s="51">
        <v>3999.98</v>
      </c>
      <c r="H41" s="74"/>
      <c r="I41" s="44">
        <f>SUM(C41:H41)</f>
        <v>17007.87</v>
      </c>
    </row>
    <row r="42" spans="1:9" ht="25.9" customHeight="1" x14ac:dyDescent="0.35">
      <c r="A42" s="18"/>
      <c r="B42" s="31" t="s">
        <v>50</v>
      </c>
      <c r="C42" s="50">
        <v>6879.03</v>
      </c>
      <c r="D42" s="78"/>
      <c r="E42" s="52">
        <v>6843.72</v>
      </c>
      <c r="F42" s="50">
        <v>6840.51</v>
      </c>
      <c r="G42" s="51">
        <v>6837.3</v>
      </c>
      <c r="H42" s="74"/>
      <c r="I42" s="44">
        <f>SUM(C42:H42)</f>
        <v>27400.560000000001</v>
      </c>
    </row>
    <row r="43" spans="1:9" ht="25.9" customHeight="1" x14ac:dyDescent="0.35">
      <c r="A43" s="18"/>
      <c r="B43" s="31" t="s">
        <v>51</v>
      </c>
      <c r="C43" s="50">
        <f>6847+3454</f>
        <v>10301</v>
      </c>
      <c r="D43" s="78"/>
      <c r="E43" s="74"/>
      <c r="F43" s="50">
        <v>6955</v>
      </c>
      <c r="G43" s="51">
        <v>5643</v>
      </c>
      <c r="H43" s="74"/>
      <c r="I43" s="44">
        <f>SUM(C43:H43)</f>
        <v>22899</v>
      </c>
    </row>
    <row r="44" spans="1:9" ht="25.9" customHeight="1" thickBot="1" x14ac:dyDescent="0.4">
      <c r="A44" s="57"/>
      <c r="B44" s="82" t="s">
        <v>52</v>
      </c>
      <c r="C44" s="83"/>
      <c r="D44" s="84"/>
      <c r="E44" s="85">
        <v>47502.65</v>
      </c>
      <c r="F44" s="86">
        <v>48786.65</v>
      </c>
      <c r="G44" s="87">
        <v>49643.39</v>
      </c>
      <c r="H44" s="88"/>
      <c r="I44" s="89">
        <f>SUM(C44:H44)</f>
        <v>145932.69</v>
      </c>
    </row>
    <row r="45" spans="1:9" ht="25.9" customHeight="1" thickBot="1" x14ac:dyDescent="0.4">
      <c r="B45" s="90" t="s">
        <v>15</v>
      </c>
      <c r="C45" s="91">
        <f>C8+C10+C11+C12+C13+C14+C16+C17+C18+C19+C20+C23+C24+C25+C26+C27+C28+C29+C30+C31+C32+C33+C34+C35+C36+C37+C38+C40+C41+C42+C43+C44</f>
        <v>1741614.37</v>
      </c>
      <c r="D45" s="92">
        <f>D8+D10+D11+D12+D13+D14+D16+D17+D18+D19+D20+D23+D24+D25+D26+D27+D28+D29+D30+D31+D32+D33+D34+D35+D36+D37+D38+D40+D41+D42+D43+D44</f>
        <v>4569211.4800000004</v>
      </c>
      <c r="E45" s="93">
        <f>E8+E10+E11+E12+E13+E14+E16+E17+E18+E19+E20+E23+E24+E25+E26+E27+E28+E29+E30+E31+E32+E33+E34+E35+E36+E37+E38+E40+E41+E42+E43+E44</f>
        <v>526515.24</v>
      </c>
      <c r="F45" s="92">
        <f>F8+F10+F11+F12+F13+F14+F16+F17+F18+F19+F20+F23+F24+F25+F26+F27+F28+F29+F30+F31+F32+F33+F34+F35+F36+F37+F38+F40+F41+F42+F43+F44</f>
        <v>501297.56000000006</v>
      </c>
      <c r="G45" s="92">
        <f t="shared" ref="G45:I45" si="2">G8+G10+G11+G12+G13+G14+G16+G17+G18+G19+G20+G23+G24+G25+G26+G27+G28+G29+G30+G31+G32+G33+G34+G35+G36+G37+G38+G40+G41+G42+G43+G44</f>
        <v>619725.78</v>
      </c>
      <c r="H45" s="94">
        <f t="shared" si="2"/>
        <v>300358.24</v>
      </c>
      <c r="I45" s="95">
        <f t="shared" si="2"/>
        <v>8258722.6699999999</v>
      </c>
    </row>
  </sheetData>
  <mergeCells count="7">
    <mergeCell ref="A1:I1"/>
    <mergeCell ref="A2:I2"/>
    <mergeCell ref="A3:I3"/>
    <mergeCell ref="C6:E6"/>
    <mergeCell ref="F6:H6"/>
    <mergeCell ref="C21:E21"/>
    <mergeCell ref="F21:H21"/>
  </mergeCells>
  <pageMargins left="0.7" right="0.7" top="0.75" bottom="0.75" header="0.3" footer="0.3"/>
  <pageSetup paperSize="9" scale="5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ผลแยกเดือน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2024-04-05T05:22:43Z</dcterms:created>
  <dcterms:modified xsi:type="dcterms:W3CDTF">2024-04-05T05:23:02Z</dcterms:modified>
</cp:coreProperties>
</file>